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75" yWindow="90" windowWidth="19140" windowHeight="9825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N17" i="1" l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L13" i="1"/>
  <c r="F13" i="1"/>
  <c r="C13" i="1"/>
  <c r="B13" i="1"/>
  <c r="N12" i="1"/>
  <c r="L12" i="1"/>
  <c r="F12" i="1"/>
  <c r="C12" i="1"/>
  <c r="B12" i="1"/>
  <c r="N11" i="1"/>
  <c r="L11" i="1"/>
  <c r="F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<sst xmlns="http://schemas.openxmlformats.org/spreadsheetml/2006/main" count="13" uniqueCount="9">
  <si>
    <t>Отчет № 7. 02.08.2021 12:49:51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</si>
  <si>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</si>
  <si>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Государственной Думы Федерального Собрания Российской Федерации восьмого созыва</t>
  </si>
  <si>
    <t>По состоянию на 01.08.2021</t>
  </si>
  <si>
    <t>В руб.</t>
  </si>
  <si>
    <t>1</t>
  </si>
  <si>
    <t/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</si>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</sst>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selection activeCell="A2" sqref="A2:N2"/>
    </sheetView>
  </sheetViews>
  <sheetFormatPr defaultRowHeight="15" x14ac:dyDescent="0.25"/>
  <cols>
    <col min="1" max="1" width="7.85546875" customWidth="1"/>
    <col min="2" max="3" width="12.140625" customWidth="1"/>
    <col min="4" max="5" width="15" customWidth="1"/>
    <col min="6" max="6" width="9.28515625" customWidth="1"/>
    <col min="7" max="7" width="15" customWidth="1"/>
    <col min="8" max="8" width="5.42578125" customWidth="1"/>
    <col min="9" max="9" width="15" customWidth="1"/>
    <col min="10" max="10" width="12.5703125" customWidth="1"/>
    <col min="11" max="11" width="15" customWidth="1"/>
    <col min="12" max="12" width="9.28515625" customWidth="1"/>
    <col min="13" max="13" width="15" customWidth="1"/>
    <col min="14" max="14" width="17.85546875" customWidth="1"/>
    <col min="15" max="15" width="8.7109375" customWidth="1"/>
  </cols>
  <sheetData>
    <row r="1" spans="1:15" ht="14.45" customHeight="1" x14ac:dyDescent="0.25">
      <c r="N1" s="1" t="s">
        <v>0</v>
      </c>
    </row>
    <row r="2" spans="1:15" ht="206.1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5">
      <c r="N4" s="3" t="s">
        <v>3</v>
      </c>
    </row>
    <row r="5" spans="1:15" x14ac:dyDescent="0.25">
      <c r="N5" s="3" t="s">
        <v>4</v>
      </c>
    </row>
    <row r="6" spans="1:15" ht="24" customHeight="1" x14ac:dyDescent="0.25">
      <c r="A6" s="16" t="str">
        <f t="shared" ref="A6" si="0">"№
п/п"</f>
        <v>№
п/п</v>
      </c>
      <c r="B6" s="16" t="str">
        <f t="shared" ref="B6" si="1">"Наименование избирательного округа, избирательного объединения"</f>
        <v>Наименование избирательного округа, избирательного объединения</v>
      </c>
      <c r="C6" s="16" t="str">
        <f t="shared" ref="C6" si="2">"Фамилия, имя, отчество кандидата"</f>
        <v>Фамилия, имя, отчество кандидата</v>
      </c>
      <c r="D6" s="19" t="str">
        <f t="shared" ref="D6" si="3">"Поступило средств"</f>
        <v>Поступило средств</v>
      </c>
      <c r="E6" s="20"/>
      <c r="F6" s="20"/>
      <c r="G6" s="20"/>
      <c r="H6" s="21"/>
      <c r="I6" s="19" t="str">
        <f t="shared" ref="I6" si="4">"Израсходовано средств"</f>
        <v>Израсходовано средств</v>
      </c>
      <c r="J6" s="20"/>
      <c r="K6" s="20"/>
      <c r="L6" s="21"/>
      <c r="M6" s="19" t="str">
        <f t="shared" ref="M6" si="5">"Возвращено средств"</f>
        <v>Возвращено средств</v>
      </c>
      <c r="N6" s="21"/>
    </row>
    <row r="7" spans="1:15" ht="54.95" customHeight="1" x14ac:dyDescent="0.25">
      <c r="A7" s="17"/>
      <c r="B7" s="17"/>
      <c r="C7" s="17"/>
      <c r="D7" s="16" t="str">
        <f t="shared" ref="D7" si="6">"всего"</f>
        <v>всего</v>
      </c>
      <c r="E7" s="19" t="str">
        <f t="shared" ref="E7" si="7">"из них"</f>
        <v>из них</v>
      </c>
      <c r="F7" s="20"/>
      <c r="G7" s="20"/>
      <c r="H7" s="21"/>
      <c r="I7" s="16" t="str">
        <f t="shared" ref="I7" si="8">"всего"</f>
        <v>всего</v>
      </c>
      <c r="J7" s="19" t="str">
        <f t="shared" ref="J7" si="9">"из них финансовые операции по расходованию средств на сумму, превышающую  100 тыс. рублей"</f>
        <v>из них финансовые операции по расходованию средств на сумму, превышающую  100 тыс. рублей</v>
      </c>
      <c r="K7" s="20"/>
      <c r="L7" s="21"/>
      <c r="M7" s="16" t="str">
        <f t="shared" ref="M7" si="10">"сумма, руб."</f>
        <v>сумма, руб.</v>
      </c>
      <c r="N7" s="16" t="str">
        <f t="shared" ref="N7" si="11">"основание возврата"</f>
        <v>основание возврата</v>
      </c>
      <c r="O7" s="2"/>
    </row>
    <row r="8" spans="1:15" ht="69.95" customHeight="1" x14ac:dyDescent="0.25">
      <c r="A8" s="17"/>
      <c r="B8" s="17"/>
      <c r="C8" s="17"/>
      <c r="D8" s="17"/>
      <c r="E8" s="19" t="str">
        <f t="shared" ref="E8" si="12">"пожертвования от юридических лиц на сумму, превышающую 50 тыс. рублей"</f>
        <v>пожертвования от юридических лиц на сумму, превышающую 50 тыс. рублей</v>
      </c>
      <c r="F8" s="21"/>
      <c r="G8" s="19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1"/>
      <c r="I8" s="17"/>
      <c r="J8" s="16" t="str">
        <f t="shared" ref="J8" si="14">"дата операции"</f>
        <v>дата операции</v>
      </c>
      <c r="K8" s="16" t="str">
        <f t="shared" ref="K8" si="15">"сумма, руб."</f>
        <v>сумма, руб.</v>
      </c>
      <c r="L8" s="16" t="str">
        <f t="shared" ref="L8" si="16">"назначение платежа"</f>
        <v>назначение платежа</v>
      </c>
      <c r="M8" s="17"/>
      <c r="N8" s="17"/>
      <c r="O8" s="2"/>
    </row>
    <row r="9" spans="1:15" ht="72.599999999999994" customHeight="1" x14ac:dyDescent="0.25">
      <c r="A9" s="18"/>
      <c r="B9" s="18"/>
      <c r="C9" s="18"/>
      <c r="D9" s="18"/>
      <c r="E9" s="4" t="str">
        <f>"сумма, руб."</f>
        <v>сумма, руб.</v>
      </c>
      <c r="F9" s="4" t="str">
        <f>"наименование юридического лица"</f>
        <v>наименование юридического лица</v>
      </c>
      <c r="G9" s="4" t="str">
        <f>"сумма, руб."</f>
        <v>сумма, руб.</v>
      </c>
      <c r="H9" s="4" t="str">
        <f>"кол-во граждан"</f>
        <v>кол-во граждан</v>
      </c>
      <c r="I9" s="18"/>
      <c r="J9" s="18"/>
      <c r="K9" s="18"/>
      <c r="L9" s="18"/>
      <c r="M9" s="18"/>
      <c r="N9" s="18"/>
      <c r="O9" s="2"/>
    </row>
    <row r="10" spans="1:15" x14ac:dyDescent="0.25">
      <c r="A10" s="6" t="s">
        <v>5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29.1" customHeight="1" x14ac:dyDescent="0.25">
      <c r="A11" s="6" t="s">
        <v>6</v>
      </c>
      <c r="B11" s="12" t="str">
        <f>""</f>
        <v/>
      </c>
      <c r="C11" s="12" t="str">
        <f>"Итого по кандидату"</f>
        <v>Итого по кандидату</v>
      </c>
      <c r="D11" s="13">
        <v>100000</v>
      </c>
      <c r="E11" s="13">
        <v>0</v>
      </c>
      <c r="F11" s="12" t="str">
        <f>""</f>
        <v/>
      </c>
      <c r="G11" s="13">
        <v>0</v>
      </c>
      <c r="H11" s="14"/>
      <c r="I11" s="13">
        <v>0</v>
      </c>
      <c r="J11" s="15"/>
      <c r="K11" s="13">
        <v>0</v>
      </c>
      <c r="L11" s="12" t="str">
        <f>""</f>
        <v/>
      </c>
      <c r="M11" s="13">
        <v>0</v>
      </c>
      <c r="N11" s="12" t="str">
        <f>""</f>
        <v/>
      </c>
      <c r="O11" s="5"/>
    </row>
    <row r="12" spans="1:15" ht="87" customHeight="1" x14ac:dyDescent="0.25">
      <c r="A12" s="7" t="s">
        <v>7</v>
      </c>
      <c r="B12" s="8" t="str">
        <f>"Республика Татарстан (Татарстан) – Нижнекамский"</f>
        <v>Республика Татарстан (Татарстан) – Нижнекамский</v>
      </c>
      <c r="C12" s="8" t="str">
        <f>"Аюпов Динар Хамбольевич"</f>
        <v>Аюпов Динар Хамбольевич</v>
      </c>
      <c r="D12" s="9">
        <v>100000</v>
      </c>
      <c r="E12" s="9"/>
      <c r="F12" s="8" t="str">
        <f>""</f>
        <v/>
      </c>
      <c r="G12" s="9"/>
      <c r="H12" s="10"/>
      <c r="I12" s="9">
        <v>0</v>
      </c>
      <c r="J12" s="11"/>
      <c r="K12" s="9"/>
      <c r="L12" s="8" t="str">
        <f>""</f>
        <v/>
      </c>
      <c r="M12" s="9"/>
      <c r="N12" s="8" t="str">
        <f>""</f>
        <v/>
      </c>
      <c r="O12" s="5"/>
    </row>
    <row r="13" spans="1:15" ht="29.1" customHeight="1" x14ac:dyDescent="0.25">
      <c r="A13" s="6" t="s">
        <v>6</v>
      </c>
      <c r="B13" s="12" t="str">
        <f>""</f>
        <v/>
      </c>
      <c r="C13" s="12" t="str">
        <f>"Итого по кандидату"</f>
        <v>Итого по кандидату</v>
      </c>
      <c r="D13" s="13">
        <v>100000</v>
      </c>
      <c r="E13" s="13">
        <v>0</v>
      </c>
      <c r="F13" s="12" t="str">
        <f>""</f>
        <v/>
      </c>
      <c r="G13" s="13">
        <v>0</v>
      </c>
      <c r="H13" s="14"/>
      <c r="I13" s="13">
        <v>0</v>
      </c>
      <c r="J13" s="15"/>
      <c r="K13" s="13">
        <v>0</v>
      </c>
      <c r="L13" s="12" t="str">
        <f>""</f>
        <v/>
      </c>
      <c r="M13" s="13">
        <v>0</v>
      </c>
      <c r="N13" s="12" t="str">
        <f>""</f>
        <v/>
      </c>
      <c r="O13" s="5"/>
    </row>
    <row r="14" spans="1:15" ht="87" customHeight="1" x14ac:dyDescent="0.25">
      <c r="A14" s="7" t="s">
        <v>8</v>
      </c>
      <c r="B14" s="8" t="str">
        <f>"Республика Татарстан (Татарстан) – Нижнекамский"</f>
        <v>Республика Татарстан (Татарстан) – Нижнекамский</v>
      </c>
      <c r="C14" s="8" t="str">
        <f>"Морозов Олег Викторович"</f>
        <v>Морозов Олег Викторович</v>
      </c>
      <c r="D14" s="9"/>
      <c r="E14" s="9">
        <v>4000000</v>
      </c>
      <c r="F14" s="8" t="str">
        <f>"ООО АЛЬЯНС ИСТ ХОЛДИНГ"</f>
        <v>ООО АЛЬЯНС ИСТ ХОЛДИНГ</v>
      </c>
      <c r="G14" s="9"/>
      <c r="H14" s="10"/>
      <c r="I14" s="9"/>
      <c r="J14" s="11"/>
      <c r="K14" s="9"/>
      <c r="L14" s="8" t="str">
        <f>""</f>
        <v/>
      </c>
      <c r="M14" s="9"/>
      <c r="N14" s="8" t="str">
        <f>""</f>
        <v/>
      </c>
      <c r="O14" s="5"/>
    </row>
    <row r="15" spans="1:15" ht="43.5" customHeight="1" x14ac:dyDescent="0.25">
      <c r="A15" s="7" t="s">
        <v>6</v>
      </c>
      <c r="B15" s="8" t="str">
        <f>""</f>
        <v/>
      </c>
      <c r="C15" s="8" t="str">
        <f>""</f>
        <v/>
      </c>
      <c r="D15" s="9"/>
      <c r="E15" s="9">
        <v>500000</v>
      </c>
      <c r="F15" s="8" t="str">
        <f>"ООО СК ""ТВОЙ ДОМ"""</f>
        <v>ООО СК "ТВОЙ ДОМ"</v>
      </c>
      <c r="G15" s="9"/>
      <c r="H15" s="10"/>
      <c r="I15" s="9"/>
      <c r="J15" s="11"/>
      <c r="K15" s="9"/>
      <c r="L15" s="8" t="str">
        <f>""</f>
        <v/>
      </c>
      <c r="M15" s="9"/>
      <c r="N15" s="8" t="str">
        <f>""</f>
        <v/>
      </c>
      <c r="O15" s="5"/>
    </row>
    <row r="16" spans="1:15" ht="29.1" customHeight="1" x14ac:dyDescent="0.25">
      <c r="A16" s="6" t="s">
        <v>6</v>
      </c>
      <c r="B16" s="12" t="str">
        <f>""</f>
        <v/>
      </c>
      <c r="C16" s="12" t="str">
        <f>"Итого по кандидату"</f>
        <v>Итого по кандидату</v>
      </c>
      <c r="D16" s="13">
        <v>9500000</v>
      </c>
      <c r="E16" s="13">
        <v>4500000</v>
      </c>
      <c r="F16" s="12" t="str">
        <f>""</f>
        <v/>
      </c>
      <c r="G16" s="13">
        <v>0</v>
      </c>
      <c r="H16" s="14"/>
      <c r="I16" s="13">
        <v>26206</v>
      </c>
      <c r="J16" s="15"/>
      <c r="K16" s="13">
        <v>0</v>
      </c>
      <c r="L16" s="12" t="str">
        <f>""</f>
        <v/>
      </c>
      <c r="M16" s="13">
        <v>0</v>
      </c>
      <c r="N16" s="12" t="str">
        <f>""</f>
        <v/>
      </c>
      <c r="O16" s="5"/>
    </row>
    <row r="17" spans="1:15" ht="87" customHeight="1" x14ac:dyDescent="0.25">
      <c r="A17" s="6" t="s">
        <v>6</v>
      </c>
      <c r="B17" s="12" t="str">
        <f>""</f>
        <v/>
      </c>
      <c r="C17" s="12" t="str">
        <f>"Республика Татарстан (Татарстан) – Нижнекамский, всего"</f>
        <v>Республика Татарстан (Татарстан) – Нижнекамский, всего</v>
      </c>
      <c r="D17" s="13">
        <v>9600000</v>
      </c>
      <c r="E17" s="13">
        <v>4500000</v>
      </c>
      <c r="F17" s="12" t="str">
        <f>""</f>
        <v/>
      </c>
      <c r="G17" s="13">
        <v>0</v>
      </c>
      <c r="H17" s="14"/>
      <c r="I17" s="13">
        <v>26206</v>
      </c>
      <c r="J17" s="15"/>
      <c r="K17" s="13">
        <v>0</v>
      </c>
      <c r="L17" s="12" t="str">
        <f>""</f>
        <v/>
      </c>
      <c r="M17" s="13">
        <v>0</v>
      </c>
      <c r="N17" s="12" t="str">
        <f>""</f>
        <v/>
      </c>
      <c r="O17" s="5"/>
    </row>
  </sheetData>
  <mergeCells count="19"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  <mergeCell ref="J8:J9"/>
    <mergeCell ref="K8:K9"/>
    <mergeCell ref="L8:L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Kfpp16</dc:creator>
  <cp:lastModifiedBy>TIK</cp:lastModifiedBy>
  <dcterms:created xsi:type="dcterms:W3CDTF">2021-08-02T09:54:02Z</dcterms:created>
  <dcterms:modified xsi:type="dcterms:W3CDTF">2021-08-04T12:23:15Z</dcterms:modified>
</cp:coreProperties>
</file>